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9660" windowHeight="5490"/>
  </bookViews>
  <sheets>
    <sheet name="Итоговый" sheetId="6" r:id="rId1"/>
    <sheet name="Прил 1" sheetId="7" r:id="rId2"/>
  </sheets>
  <definedNames>
    <definedName name="_xlnm.Print_Area" localSheetId="0">Итоговый!$A$1:$J$67</definedName>
  </definedNames>
  <calcPr calcId="124519" refMode="R1C1"/>
</workbook>
</file>

<file path=xl/calcChain.xml><?xml version="1.0" encoding="utf-8"?>
<calcChain xmlns="http://schemas.openxmlformats.org/spreadsheetml/2006/main">
  <c r="Q7" i="7"/>
  <c r="Q6"/>
  <c r="Q5"/>
  <c r="F60" i="6" l="1"/>
  <c r="E60"/>
  <c r="C19" l="1"/>
  <c r="C18" s="1"/>
</calcChain>
</file>

<file path=xl/comments1.xml><?xml version="1.0" encoding="utf-8"?>
<comments xmlns="http://schemas.openxmlformats.org/spreadsheetml/2006/main">
  <authors>
    <author>Бычкова Оксана Николаевна</author>
  </authors>
  <commentList>
    <comment ref="D1" authorId="0">
      <text>
        <r>
          <rPr>
            <b/>
            <sz val="16"/>
            <color indexed="81"/>
            <rFont val="Tahoma"/>
            <family val="2"/>
            <charset val="204"/>
          </rPr>
          <t xml:space="preserve">Протоколы оформляются отдельно по каждому лоту
Ячейки выделенные желтой заливкой заполняются копированием или вручную
Ячейки НЕ выделенные желтой заливкой заполняются автоматически по формулам - ФОРМУЛЫ НЕ СБИВАТЬ, иначе придется вручную по 3 раза одну и туже инфомрацию забивать
Информацию в протокол можно вставить из файла выгружаемого с ЭТП ГПБ:
1) зайти в лот на ЭТП ГПБ
2) нажать кнопку "З" (заявки)
3) нажать кнопку "выгрузить список участников"
4) открыть файл эксель "applications…."
5) в открывшемся файле выделить ячейку с данными заявок 
6) нажать кнопку скопировать
7) в протоколе встать на нужную ячейку, нажать специальную вставку и указать "галочку" в кнопке " потом нажать "ок"
7.1.) для продвинутых пользователей - можно копировать и вставлять данные диапазоном если дополнительно к действию 7) нажать галочку в кнопке "транспонировать" </t>
        </r>
      </text>
    </comment>
    <comment ref="B46" authorId="0">
      <text>
        <r>
          <rPr>
            <b/>
            <sz val="14"/>
            <color indexed="81"/>
            <rFont val="Tahoma"/>
            <family val="2"/>
            <charset val="204"/>
          </rPr>
          <t xml:space="preserve">!не удалять! Скрыть нажав на кнопку слева со знаком "-"
</t>
        </r>
      </text>
    </comment>
    <comment ref="D56" authorId="0">
      <text>
        <r>
          <rPr>
            <b/>
            <sz val="10"/>
            <color indexed="81"/>
            <rFont val="Tahoma"/>
            <family val="2"/>
            <charset val="204"/>
          </rPr>
          <t>если закупка признана несостоявшейся ниже выбрать причину из выпадающего списка и нажать в левом верхнем углу квадрат с номером 1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<sst xmlns="http://schemas.openxmlformats.org/spreadsheetml/2006/main" count="117" uniqueCount="93">
  <si>
    <t>Дата публикации</t>
  </si>
  <si>
    <t>Дата вскрытия</t>
  </si>
  <si>
    <t>Время вскрытия</t>
  </si>
  <si>
    <t>Номер закупки</t>
  </si>
  <si>
    <t>Реестровый номер</t>
  </si>
  <si>
    <t>Наименование закупки</t>
  </si>
  <si>
    <t>Лот</t>
  </si>
  <si>
    <t>Валюта</t>
  </si>
  <si>
    <t>НДС</t>
  </si>
  <si>
    <t>RUB</t>
  </si>
  <si>
    <t xml:space="preserve">ПРОТОКОЛ </t>
  </si>
  <si>
    <t>Идентификационный номер заявки</t>
  </si>
  <si>
    <t>Дата и время регистрации заявки</t>
  </si>
  <si>
    <t>Председатель Комиссии:</t>
  </si>
  <si>
    <t>Члены Комиссии:</t>
  </si>
  <si>
    <t>Секретарь Комиссии:</t>
  </si>
  <si>
    <t>Состав Комиссии:</t>
  </si>
  <si>
    <t>Дата подписания протокола:</t>
  </si>
  <si>
    <t>Подписи:</t>
  </si>
  <si>
    <t>Организатор закупки</t>
  </si>
  <si>
    <t>Информация о закупке:</t>
  </si>
  <si>
    <t>Кворум имеется, комиссия правомочна принимать решения.</t>
  </si>
  <si>
    <t>Причины отказа в допуске</t>
  </si>
  <si>
    <t>№ протокола</t>
  </si>
  <si>
    <t>город</t>
  </si>
  <si>
    <t>Оценка предложений, балл</t>
  </si>
  <si>
    <t>Решение комиссии  о присвоении порядковых номеров заявкам в порядке уменьшения степени выгодности содержащихся в них условий исполнения договора</t>
  </si>
  <si>
    <t>Заказчик</t>
  </si>
  <si>
    <t>Субъект СМСП</t>
  </si>
  <si>
    <t xml:space="preserve">подведения итогов по закупочной процедуре
</t>
  </si>
  <si>
    <t>1)</t>
  </si>
  <si>
    <t>2)</t>
  </si>
  <si>
    <t>Признать закупку состоявшейся</t>
  </si>
  <si>
    <t>Признать победителем закупки следующую заявку:</t>
  </si>
  <si>
    <t>Сведения о заявках и результатах их рассмотрения Комиссией:</t>
  </si>
  <si>
    <t>в том числе вторых частей</t>
  </si>
  <si>
    <t>в том числе ценовых предложений</t>
  </si>
  <si>
    <t xml:space="preserve">До истечения срока подачи заявок представлено </t>
  </si>
  <si>
    <t>По итогам рассмотрения ценовых предложений заявок Комиссия приняла решение:</t>
  </si>
  <si>
    <t>Предмет закупки по лоту</t>
  </si>
  <si>
    <t>Отсутствуют</t>
  </si>
  <si>
    <t>№ п/п</t>
  </si>
  <si>
    <t>Дата и время подачи заявки</t>
  </si>
  <si>
    <t>Срок выполнения работ, оказания услуг, поставки товаров график поставки товара</t>
  </si>
  <si>
    <t>Форма оплаты и условия оплаты</t>
  </si>
  <si>
    <t>согласно проекту договора в составе конкурсной документации</t>
  </si>
  <si>
    <t>№п/п</t>
  </si>
  <si>
    <t>Код</t>
  </si>
  <si>
    <t>ГОСТ</t>
  </si>
  <si>
    <t>БЕИ</t>
  </si>
  <si>
    <t>Сумма без учета НДС и с трансп. расх.</t>
  </si>
  <si>
    <t>ООО "Волжские коммунальные системы"</t>
  </si>
  <si>
    <t>Начальная максимальная цена договора/лота, с НДС</t>
  </si>
  <si>
    <t>заявка</t>
  </si>
  <si>
    <t>Да</t>
  </si>
  <si>
    <t>Идентифика-ционный номер заявки</t>
  </si>
  <si>
    <t>12-00</t>
  </si>
  <si>
    <t>Тольятти</t>
  </si>
  <si>
    <t>Прасолов Т.К.</t>
  </si>
  <si>
    <t>Город оказания услуг</t>
  </si>
  <si>
    <t>Наименование услуг</t>
  </si>
  <si>
    <t>Бирюков В.В.</t>
  </si>
  <si>
    <t>Бадьянов А.Г.</t>
  </si>
  <si>
    <t>Чарикова В.В.</t>
  </si>
  <si>
    <t>Ефимов С.В.</t>
  </si>
  <si>
    <t>Солдатов В.Н.</t>
  </si>
  <si>
    <t>Идентификационный номер заявки участника</t>
  </si>
  <si>
    <t>Начальная максимальная цена договора/лота , без НДС</t>
  </si>
  <si>
    <t xml:space="preserve">Сумма ценового предложения, по заявке без НДС, руб. </t>
  </si>
  <si>
    <t>Цена договора (цена лота) без учета НДС, руб.</t>
  </si>
  <si>
    <t>Сроки оказания услуг</t>
  </si>
  <si>
    <t xml:space="preserve">Предложение контрагента по ценам без НДС и с трансп. расх. </t>
  </si>
  <si>
    <t>шт</t>
  </si>
  <si>
    <t>ООО Волжские коммунальные системы</t>
  </si>
  <si>
    <t>Запрос котировок №104 в электронной форме насреди субъектов малого и среднего предпринимательства на право заключения договорана оказание услуг по передаче неисключительных прав на программное обеспечение HCL DOMINO на 2021 год, для нужд ООО «Волжские коммунальные системы»</t>
  </si>
  <si>
    <t>право заключения договорана оказание услуг по передаче неисключительных прав на программное обеспечение HCL DOMINO на 2021 год, для нужд ООО «Волжские коммунальные системы»</t>
  </si>
  <si>
    <t>15.12.2020 в 19-36</t>
  </si>
  <si>
    <t>15.12.2020 в 22-15</t>
  </si>
  <si>
    <t>16.12.2020 в 12-27</t>
  </si>
  <si>
    <t>16.12.2020 в 13-54</t>
  </si>
  <si>
    <r>
      <t xml:space="preserve">Оценка заявки, итоговый балл      </t>
    </r>
    <r>
      <rPr>
        <b/>
        <sz val="10"/>
        <color rgb="FFFF0000"/>
        <rFont val="Tahoma"/>
        <family val="2"/>
        <charset val="204"/>
      </rPr>
      <t xml:space="preserve">Бi= = Ц1i </t>
    </r>
  </si>
  <si>
    <r>
      <t xml:space="preserve">Оценка заявки, балл 
 по критерию 1-цена.
</t>
    </r>
    <r>
      <rPr>
        <b/>
        <i/>
        <sz val="10"/>
        <color rgb="FFFF0000"/>
        <rFont val="Tahoma"/>
        <family val="2"/>
        <charset val="204"/>
      </rPr>
      <t>Ц1i = v1* Цmin/Цi</t>
    </r>
  </si>
  <si>
    <t xml:space="preserve">Наименование </t>
  </si>
  <si>
    <t>3</t>
  </si>
  <si>
    <t>до 31.01.2021</t>
  </si>
  <si>
    <t>Количество</t>
  </si>
  <si>
    <t>ПГ000258</t>
  </si>
  <si>
    <t>Передача неисключительных прав на программное обеспечение HCL DOMINO ENTERPRISE CLIENT ACCESS LICENSE AU ANNUAL SW S&amp;S RNWL (01-OCT-2020-31-JAN-2022)</t>
  </si>
  <si>
    <t>В соответствии с проектом договора</t>
  </si>
  <si>
    <t>Передача неисключительных прав на программное обеспечение HCL DOMINO ENTERPRISE PROCESSOR VU ANNUAL SW S&amp;S RNWL (01-OCT-2020-31-OCT-2022)</t>
  </si>
  <si>
    <t>ИТОГО: общая сумма договора</t>
  </si>
  <si>
    <t>Приложение №1 к Протоколу № 350 от  18.12.2020г.     Количество, цена, сроки оказания услуг</t>
  </si>
  <si>
    <t>18.12.2020г.</t>
  </si>
</sst>
</file>

<file path=xl/styles.xml><?xml version="1.0" encoding="utf-8"?>
<styleSheet xmlns="http://schemas.openxmlformats.org/spreadsheetml/2006/main">
  <fonts count="15">
    <font>
      <sz val="12"/>
      <color indexed="8"/>
      <name val="Times New Roman"/>
    </font>
    <font>
      <sz val="12"/>
      <color indexed="8"/>
      <name val="Times New Roman"/>
      <family val="1"/>
      <charset val="204"/>
    </font>
    <font>
      <b/>
      <sz val="10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10"/>
      <color indexed="8"/>
      <name val="Tahoma"/>
      <family val="2"/>
      <charset val="204"/>
    </font>
    <font>
      <sz val="10"/>
      <name val="Tahoma"/>
      <family val="2"/>
      <charset val="204"/>
    </font>
    <font>
      <u/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b/>
      <u/>
      <sz val="10"/>
      <color indexed="8"/>
      <name val="Tahoma"/>
      <family val="2"/>
      <charset val="204"/>
    </font>
    <font>
      <b/>
      <i/>
      <sz val="10"/>
      <color rgb="FFFF0000"/>
      <name val="Tahoma"/>
      <family val="2"/>
      <charset val="204"/>
    </font>
    <font>
      <b/>
      <sz val="10"/>
      <color rgb="FFFF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Fill="0" applyProtection="0"/>
  </cellStyleXfs>
  <cellXfs count="102">
    <xf numFmtId="0" fontId="0" fillId="0" borderId="0" xfId="0" applyFill="1" applyProtection="1"/>
    <xf numFmtId="0" fontId="1" fillId="0" borderId="0" xfId="0" applyFont="1" applyFill="1" applyProtection="1"/>
    <xf numFmtId="4" fontId="6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top"/>
    </xf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Protection="1"/>
    <xf numFmtId="0" fontId="6" fillId="0" borderId="0" xfId="0" applyFont="1" applyFill="1" applyAlignment="1" applyProtection="1">
      <alignment horizontal="right"/>
    </xf>
    <xf numFmtId="0" fontId="6" fillId="2" borderId="8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center" vertical="top" wrapText="1"/>
    </xf>
    <xf numFmtId="4" fontId="6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top"/>
    </xf>
    <xf numFmtId="4" fontId="6" fillId="2" borderId="8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Font="1" applyFill="1" applyBorder="1" applyProtection="1"/>
    <xf numFmtId="0" fontId="6" fillId="2" borderId="3" xfId="0" applyFont="1" applyFill="1" applyBorder="1" applyAlignment="1" applyProtection="1">
      <alignment horizontal="center" vertical="center" wrapText="1"/>
    </xf>
    <xf numFmtId="14" fontId="6" fillId="2" borderId="8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10" fillId="0" borderId="5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top" wrapText="1"/>
    </xf>
    <xf numFmtId="22" fontId="6" fillId="2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Protection="1"/>
    <xf numFmtId="0" fontId="12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right" vertical="center"/>
    </xf>
    <xf numFmtId="0" fontId="9" fillId="2" borderId="0" xfId="0" applyFont="1" applyFill="1" applyAlignment="1" applyProtection="1">
      <alignment vertical="center"/>
    </xf>
    <xf numFmtId="4" fontId="6" fillId="2" borderId="0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right" vertical="center"/>
    </xf>
    <xf numFmtId="4" fontId="6" fillId="2" borderId="6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14" fontId="7" fillId="2" borderId="3" xfId="0" applyNumberFormat="1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</xf>
    <xf numFmtId="0" fontId="7" fillId="2" borderId="10" xfId="0" applyNumberFormat="1" applyFont="1" applyFill="1" applyBorder="1" applyAlignment="1" applyProtection="1">
      <alignment horizontal="center" vertical="center" wrapText="1"/>
    </xf>
    <xf numFmtId="4" fontId="9" fillId="2" borderId="3" xfId="0" applyNumberFormat="1" applyFont="1" applyFill="1" applyBorder="1" applyAlignment="1" applyProtection="1">
      <alignment horizontal="center" vertical="center" wrapText="1"/>
    </xf>
    <xf numFmtId="4" fontId="9" fillId="0" borderId="0" xfId="0" applyNumberFormat="1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right"/>
    </xf>
    <xf numFmtId="4" fontId="6" fillId="2" borderId="5" xfId="0" applyNumberFormat="1" applyFont="1" applyFill="1" applyBorder="1" applyAlignment="1" applyProtection="1">
      <alignment horizontal="center" vertical="center" wrapText="1"/>
    </xf>
    <xf numFmtId="4" fontId="6" fillId="2" borderId="6" xfId="0" applyNumberFormat="1" applyFont="1" applyFill="1" applyBorder="1" applyAlignment="1" applyProtection="1">
      <alignment horizontal="center" vertical="center" wrapText="1"/>
    </xf>
    <xf numFmtId="4" fontId="6" fillId="2" borderId="7" xfId="0" applyNumberFormat="1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14" fontId="6" fillId="2" borderId="5" xfId="0" applyNumberFormat="1" applyFont="1" applyFill="1" applyBorder="1" applyAlignment="1" applyProtection="1">
      <alignment horizontal="center" vertical="center" wrapText="1"/>
    </xf>
    <xf numFmtId="20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right" vertical="center" wrapText="1"/>
    </xf>
    <xf numFmtId="0" fontId="9" fillId="2" borderId="6" xfId="0" applyFont="1" applyFill="1" applyBorder="1" applyAlignment="1" applyProtection="1">
      <alignment horizontal="right" vertical="center" wrapText="1"/>
    </xf>
    <xf numFmtId="0" fontId="9" fillId="2" borderId="7" xfId="0" applyFont="1" applyFill="1" applyBorder="1" applyAlignment="1" applyProtection="1">
      <alignment horizontal="right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7" fillId="2" borderId="12" xfId="0" applyNumberFormat="1" applyFont="1" applyFill="1" applyBorder="1" applyAlignment="1" applyProtection="1">
      <alignment horizontal="center" vertical="center" wrapText="1"/>
    </xf>
    <xf numFmtId="0" fontId="7" fillId="2" borderId="13" xfId="0" applyNumberFormat="1" applyFont="1" applyFill="1" applyBorder="1" applyAlignment="1" applyProtection="1">
      <alignment horizontal="center" vertical="center" wrapText="1"/>
    </xf>
    <xf numFmtId="0" fontId="7" fillId="2" borderId="14" xfId="0" applyNumberFormat="1" applyFont="1" applyFill="1" applyBorder="1" applyAlignment="1" applyProtection="1">
      <alignment horizontal="center" vertical="center" wrapText="1"/>
    </xf>
    <xf numFmtId="0" fontId="7" fillId="2" borderId="15" xfId="0" applyNumberFormat="1" applyFont="1" applyFill="1" applyBorder="1" applyAlignment="1" applyProtection="1">
      <alignment horizontal="center" vertical="center" wrapText="1"/>
    </xf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2" borderId="16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1">
    <dxf>
      <font>
        <color theme="1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B6DDE8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tabSelected="1" showRuler="0" zoomScale="70" zoomScaleNormal="70" zoomScaleSheetLayoutView="70" workbookViewId="0">
      <selection activeCell="I8" sqref="I8"/>
    </sheetView>
  </sheetViews>
  <sheetFormatPr defaultRowHeight="12.75" outlineLevelRow="2"/>
  <cols>
    <col min="1" max="1" width="3.875" style="5" customWidth="1"/>
    <col min="2" max="2" width="34.5" style="5" customWidth="1"/>
    <col min="3" max="3" width="19.625" style="5" customWidth="1"/>
    <col min="4" max="4" width="16.375" style="5" customWidth="1"/>
    <col min="5" max="5" width="17.5" style="5" customWidth="1"/>
    <col min="6" max="6" width="20.75" style="5" customWidth="1"/>
    <col min="7" max="7" width="18.625" style="5" customWidth="1"/>
    <col min="8" max="8" width="20.25" style="5" customWidth="1"/>
    <col min="9" max="9" width="18.375" style="5" customWidth="1"/>
    <col min="10" max="10" width="11.625" style="5" customWidth="1"/>
    <col min="11" max="16384" width="9" style="5"/>
  </cols>
  <sheetData>
    <row r="1" spans="2:7">
      <c r="D1" s="12" t="s">
        <v>10</v>
      </c>
    </row>
    <row r="2" spans="2:7">
      <c r="D2" s="12" t="s">
        <v>29</v>
      </c>
    </row>
    <row r="4" spans="2:7" ht="15.75" customHeight="1">
      <c r="B4" s="14" t="s">
        <v>23</v>
      </c>
      <c r="C4" s="15">
        <v>350</v>
      </c>
      <c r="D4" s="12"/>
      <c r="E4" s="41" t="s">
        <v>24</v>
      </c>
      <c r="F4" s="15" t="s">
        <v>57</v>
      </c>
    </row>
    <row r="5" spans="2:7" ht="17.25" customHeight="1">
      <c r="B5" s="26" t="s">
        <v>17</v>
      </c>
      <c r="C5" s="25" t="s">
        <v>92</v>
      </c>
      <c r="D5" s="12"/>
      <c r="E5" s="14"/>
      <c r="F5" s="13"/>
    </row>
    <row r="6" spans="2:7">
      <c r="B6" s="4" t="s">
        <v>20</v>
      </c>
      <c r="C6" s="16"/>
    </row>
    <row r="7" spans="2:7" ht="21" customHeight="1">
      <c r="B7" s="37" t="s">
        <v>19</v>
      </c>
      <c r="C7" s="74" t="s">
        <v>51</v>
      </c>
      <c r="D7" s="75"/>
      <c r="E7" s="75"/>
      <c r="F7" s="75"/>
      <c r="G7" s="76"/>
    </row>
    <row r="8" spans="2:7" ht="21" customHeight="1">
      <c r="B8" s="37" t="s">
        <v>0</v>
      </c>
      <c r="C8" s="77">
        <v>44174</v>
      </c>
      <c r="D8" s="75"/>
      <c r="E8" s="75"/>
      <c r="F8" s="75"/>
      <c r="G8" s="76"/>
    </row>
    <row r="9" spans="2:7" ht="21" customHeight="1">
      <c r="B9" s="37" t="s">
        <v>1</v>
      </c>
      <c r="C9" s="77">
        <v>44181</v>
      </c>
      <c r="D9" s="75"/>
      <c r="E9" s="75"/>
      <c r="F9" s="75"/>
      <c r="G9" s="76"/>
    </row>
    <row r="10" spans="2:7" ht="21" customHeight="1">
      <c r="B10" s="37" t="s">
        <v>2</v>
      </c>
      <c r="C10" s="78" t="s">
        <v>56</v>
      </c>
      <c r="D10" s="75"/>
      <c r="E10" s="75"/>
      <c r="F10" s="75"/>
      <c r="G10" s="76"/>
    </row>
    <row r="11" spans="2:7" ht="21" customHeight="1">
      <c r="B11" s="37" t="s">
        <v>3</v>
      </c>
      <c r="C11" s="74">
        <v>104</v>
      </c>
      <c r="D11" s="75"/>
      <c r="E11" s="75"/>
      <c r="F11" s="75"/>
      <c r="G11" s="76"/>
    </row>
    <row r="12" spans="2:7" ht="21" customHeight="1">
      <c r="B12" s="37" t="s">
        <v>4</v>
      </c>
      <c r="C12" s="74">
        <v>32009784216</v>
      </c>
      <c r="D12" s="75"/>
      <c r="E12" s="75"/>
      <c r="F12" s="75"/>
      <c r="G12" s="76"/>
    </row>
    <row r="13" spans="2:7" ht="63" customHeight="1">
      <c r="B13" s="37" t="s">
        <v>5</v>
      </c>
      <c r="C13" s="74" t="s">
        <v>74</v>
      </c>
      <c r="D13" s="75"/>
      <c r="E13" s="75"/>
      <c r="F13" s="75"/>
      <c r="G13" s="76"/>
    </row>
    <row r="14" spans="2:7" ht="23.25" customHeight="1" outlineLevel="1">
      <c r="B14" s="37" t="s">
        <v>6</v>
      </c>
      <c r="C14" s="74">
        <v>1</v>
      </c>
      <c r="D14" s="75"/>
      <c r="E14" s="75"/>
      <c r="F14" s="75"/>
      <c r="G14" s="76"/>
    </row>
    <row r="15" spans="2:7" ht="34.5" customHeight="1" outlineLevel="1">
      <c r="B15" s="37" t="s">
        <v>39</v>
      </c>
      <c r="C15" s="74" t="s">
        <v>75</v>
      </c>
      <c r="D15" s="75"/>
      <c r="E15" s="75"/>
      <c r="F15" s="75"/>
      <c r="G15" s="76"/>
    </row>
    <row r="16" spans="2:7" ht="23.25" customHeight="1">
      <c r="B16" s="60" t="s">
        <v>7</v>
      </c>
      <c r="C16" s="79" t="s">
        <v>9</v>
      </c>
      <c r="D16" s="80"/>
      <c r="E16" s="80"/>
      <c r="F16" s="80"/>
      <c r="G16" s="81"/>
    </row>
    <row r="17" spans="2:7" ht="33" customHeight="1">
      <c r="B17" s="27" t="s">
        <v>67</v>
      </c>
      <c r="C17" s="71">
        <v>2003060</v>
      </c>
      <c r="D17" s="72"/>
      <c r="E17" s="72"/>
      <c r="F17" s="72"/>
      <c r="G17" s="73"/>
    </row>
    <row r="18" spans="2:7" ht="23.25" customHeight="1">
      <c r="B18" s="61" t="s">
        <v>8</v>
      </c>
      <c r="C18" s="71">
        <f>C19-C17</f>
        <v>400612</v>
      </c>
      <c r="D18" s="72"/>
      <c r="E18" s="72"/>
      <c r="F18" s="72"/>
      <c r="G18" s="73"/>
    </row>
    <row r="19" spans="2:7" ht="33" customHeight="1">
      <c r="B19" s="27" t="s">
        <v>52</v>
      </c>
      <c r="C19" s="71">
        <f>C17*1.2</f>
        <v>2403672</v>
      </c>
      <c r="D19" s="72"/>
      <c r="E19" s="72"/>
      <c r="F19" s="72"/>
      <c r="G19" s="73"/>
    </row>
    <row r="20" spans="2:7">
      <c r="B20" s="17"/>
      <c r="C20" s="18"/>
      <c r="D20" s="18"/>
      <c r="E20" s="18"/>
      <c r="F20" s="18"/>
    </row>
    <row r="21" spans="2:7">
      <c r="B21" s="16" t="s">
        <v>16</v>
      </c>
      <c r="D21" s="19"/>
      <c r="E21" s="19"/>
      <c r="F21" s="19"/>
    </row>
    <row r="22" spans="2:7">
      <c r="B22" s="16"/>
      <c r="D22" s="19"/>
      <c r="E22" s="19"/>
      <c r="F22" s="19"/>
    </row>
    <row r="23" spans="2:7">
      <c r="B23" s="4" t="s">
        <v>13</v>
      </c>
      <c r="C23" s="49" t="s">
        <v>61</v>
      </c>
      <c r="D23" s="19"/>
      <c r="E23" s="19"/>
      <c r="F23" s="19"/>
    </row>
    <row r="24" spans="2:7">
      <c r="B24" s="4" t="s">
        <v>14</v>
      </c>
      <c r="C24" s="48" t="s">
        <v>62</v>
      </c>
      <c r="D24" s="19"/>
      <c r="E24" s="19"/>
      <c r="F24" s="19"/>
    </row>
    <row r="25" spans="2:7">
      <c r="B25" s="4"/>
      <c r="C25" s="51" t="s">
        <v>64</v>
      </c>
      <c r="D25" s="19"/>
      <c r="E25" s="19"/>
      <c r="F25" s="19"/>
    </row>
    <row r="26" spans="2:7">
      <c r="B26" s="4"/>
      <c r="C26" s="48" t="s">
        <v>63</v>
      </c>
      <c r="D26" s="19"/>
      <c r="E26" s="19"/>
      <c r="F26" s="19"/>
    </row>
    <row r="27" spans="2:7">
      <c r="B27" s="4"/>
      <c r="C27" s="49" t="s">
        <v>58</v>
      </c>
      <c r="D27" s="19"/>
      <c r="E27" s="19"/>
      <c r="F27" s="19"/>
    </row>
    <row r="28" spans="2:7">
      <c r="B28" s="4" t="s">
        <v>15</v>
      </c>
      <c r="C28" s="52" t="s">
        <v>65</v>
      </c>
      <c r="D28" s="19"/>
      <c r="E28" s="19"/>
      <c r="F28" s="19"/>
    </row>
    <row r="29" spans="2:7">
      <c r="B29" s="4"/>
      <c r="C29" s="6"/>
      <c r="D29" s="19"/>
      <c r="E29" s="19"/>
      <c r="F29" s="19"/>
    </row>
    <row r="30" spans="2:7">
      <c r="B30" s="4" t="s">
        <v>21</v>
      </c>
      <c r="D30" s="19"/>
      <c r="E30" s="19"/>
      <c r="F30" s="19"/>
    </row>
    <row r="31" spans="2:7">
      <c r="B31" s="4"/>
      <c r="D31" s="19"/>
      <c r="E31" s="19"/>
      <c r="F31" s="19"/>
    </row>
    <row r="32" spans="2:7">
      <c r="D32" s="20" t="s">
        <v>37</v>
      </c>
      <c r="E32" s="21">
        <v>4</v>
      </c>
      <c r="F32" s="22" t="s">
        <v>53</v>
      </c>
    </row>
    <row r="33" spans="2:9">
      <c r="B33" s="4"/>
      <c r="D33" s="14" t="s">
        <v>35</v>
      </c>
      <c r="E33" s="21">
        <v>4</v>
      </c>
      <c r="F33" s="22" t="s">
        <v>53</v>
      </c>
    </row>
    <row r="34" spans="2:9" ht="11.25" customHeight="1">
      <c r="B34" s="4"/>
      <c r="C34" s="70" t="s">
        <v>36</v>
      </c>
      <c r="D34" s="70"/>
      <c r="E34" s="42">
        <v>4</v>
      </c>
      <c r="F34" s="22" t="s">
        <v>53</v>
      </c>
    </row>
    <row r="35" spans="2:9">
      <c r="B35" s="4"/>
      <c r="D35" s="14"/>
      <c r="E35" s="13"/>
      <c r="F35" s="22"/>
    </row>
    <row r="36" spans="2:9">
      <c r="B36" s="23" t="s">
        <v>34</v>
      </c>
      <c r="D36" s="14"/>
      <c r="E36" s="32"/>
      <c r="F36" s="22"/>
    </row>
    <row r="37" spans="2:9" ht="37.5" customHeight="1">
      <c r="B37" s="30" t="s">
        <v>11</v>
      </c>
      <c r="C37" s="31">
        <v>1</v>
      </c>
      <c r="D37" s="31">
        <v>2</v>
      </c>
      <c r="E37" s="40">
        <v>3</v>
      </c>
      <c r="F37" s="31">
        <v>4</v>
      </c>
      <c r="G37" s="19"/>
      <c r="H37" s="19"/>
      <c r="I37" s="19"/>
    </row>
    <row r="38" spans="2:9" ht="36.75" customHeight="1">
      <c r="B38" s="30" t="s">
        <v>12</v>
      </c>
      <c r="C38" s="29" t="s">
        <v>76</v>
      </c>
      <c r="D38" s="29" t="s">
        <v>77</v>
      </c>
      <c r="E38" s="65" t="s">
        <v>78</v>
      </c>
      <c r="F38" s="68" t="s">
        <v>79</v>
      </c>
      <c r="G38" s="6"/>
      <c r="H38" s="6"/>
      <c r="I38" s="6"/>
    </row>
    <row r="39" spans="2:9" ht="54" hidden="1" customHeight="1">
      <c r="B39" s="30"/>
      <c r="C39" s="29"/>
      <c r="D39" s="29"/>
      <c r="E39" s="55"/>
      <c r="F39" s="57"/>
      <c r="G39" s="58"/>
      <c r="H39" s="58"/>
      <c r="I39" s="58"/>
    </row>
    <row r="40" spans="2:9" ht="54.75" hidden="1" customHeight="1">
      <c r="B40" s="30"/>
      <c r="C40" s="24"/>
      <c r="D40" s="24"/>
      <c r="E40" s="24"/>
      <c r="F40" s="24"/>
      <c r="G40" s="6"/>
      <c r="H40" s="6"/>
      <c r="I40" s="6"/>
    </row>
    <row r="41" spans="2:9" ht="27.75" hidden="1" customHeight="1">
      <c r="B41" s="30"/>
      <c r="C41" s="24"/>
      <c r="D41" s="24"/>
      <c r="E41" s="24"/>
      <c r="F41" s="24"/>
      <c r="G41" s="6"/>
      <c r="H41" s="6"/>
      <c r="I41" s="6"/>
    </row>
    <row r="42" spans="2:9" ht="45" hidden="1" customHeight="1">
      <c r="B42" s="30"/>
      <c r="C42" s="24"/>
      <c r="D42" s="24"/>
      <c r="E42" s="24"/>
      <c r="F42" s="24"/>
      <c r="G42" s="6"/>
      <c r="H42" s="6"/>
      <c r="I42" s="6"/>
    </row>
    <row r="43" spans="2:9" ht="29.25" hidden="1" customHeight="1">
      <c r="B43" s="30"/>
      <c r="C43" s="24"/>
      <c r="D43" s="24"/>
      <c r="E43" s="24"/>
      <c r="F43" s="24"/>
      <c r="G43" s="6"/>
      <c r="H43" s="6"/>
      <c r="I43" s="6"/>
    </row>
    <row r="44" spans="2:9" ht="53.25" hidden="1" customHeight="1">
      <c r="B44" s="38"/>
      <c r="C44" s="24"/>
      <c r="D44" s="24"/>
      <c r="E44" s="50"/>
      <c r="F44" s="24"/>
      <c r="G44" s="6"/>
      <c r="H44" s="6"/>
      <c r="I44" s="6"/>
    </row>
    <row r="45" spans="2:9" ht="36.75" customHeight="1">
      <c r="B45" s="30" t="s">
        <v>22</v>
      </c>
      <c r="C45" s="24" t="s">
        <v>40</v>
      </c>
      <c r="D45" s="24" t="s">
        <v>40</v>
      </c>
      <c r="E45" s="68" t="s">
        <v>40</v>
      </c>
      <c r="F45" s="68" t="s">
        <v>40</v>
      </c>
      <c r="G45" s="6"/>
      <c r="H45" s="6"/>
      <c r="I45" s="6"/>
    </row>
    <row r="46" spans="2:9" ht="57" hidden="1" customHeight="1" outlineLevel="1">
      <c r="B46" s="6"/>
      <c r="D46" s="6"/>
      <c r="E46" s="6"/>
      <c r="F46" s="6"/>
      <c r="G46" s="6"/>
      <c r="H46" s="6"/>
      <c r="I46" s="6"/>
    </row>
    <row r="47" spans="2:9" ht="34.5" customHeight="1" outlineLevel="1">
      <c r="B47" s="30" t="s">
        <v>68</v>
      </c>
      <c r="C47" s="46">
        <v>1524000</v>
      </c>
      <c r="D47" s="46">
        <v>1455675.6</v>
      </c>
      <c r="E47" s="46">
        <v>1393632</v>
      </c>
      <c r="F47" s="46">
        <v>1466012.52</v>
      </c>
      <c r="G47" s="6"/>
      <c r="H47" s="6"/>
      <c r="I47" s="6"/>
    </row>
    <row r="48" spans="2:9" ht="43.5" customHeight="1" outlineLevel="1">
      <c r="B48" s="38" t="s">
        <v>81</v>
      </c>
      <c r="C48" s="46">
        <v>0.91</v>
      </c>
      <c r="D48" s="46">
        <v>0.96</v>
      </c>
      <c r="E48" s="53">
        <v>1</v>
      </c>
      <c r="F48" s="53">
        <v>0.95</v>
      </c>
      <c r="G48" s="6"/>
      <c r="H48" s="6"/>
      <c r="I48" s="6"/>
    </row>
    <row r="49" spans="1:10" ht="36.75" customHeight="1">
      <c r="B49" s="38" t="s">
        <v>80</v>
      </c>
      <c r="C49" s="68">
        <v>91</v>
      </c>
      <c r="D49" s="53">
        <v>96</v>
      </c>
      <c r="E49" s="53">
        <v>100</v>
      </c>
      <c r="F49" s="53">
        <v>95</v>
      </c>
      <c r="G49" s="28"/>
      <c r="H49" s="28"/>
      <c r="I49" s="28"/>
    </row>
    <row r="50" spans="1:10" ht="78" customHeight="1">
      <c r="B50" s="38" t="s">
        <v>26</v>
      </c>
      <c r="C50" s="53">
        <v>4</v>
      </c>
      <c r="D50" s="53">
        <v>2</v>
      </c>
      <c r="E50" s="53">
        <v>1</v>
      </c>
      <c r="F50" s="53">
        <v>3</v>
      </c>
      <c r="G50" s="28"/>
      <c r="H50" s="28"/>
      <c r="I50" s="28"/>
    </row>
    <row r="51" spans="1:10" ht="19.5" customHeight="1">
      <c r="B51" s="28"/>
      <c r="C51" s="28"/>
      <c r="D51" s="28"/>
      <c r="E51" s="28"/>
      <c r="F51" s="28"/>
      <c r="G51" s="28"/>
      <c r="H51" s="28"/>
      <c r="I51" s="28"/>
    </row>
    <row r="52" spans="1:10" ht="19.5" customHeight="1">
      <c r="B52" s="28"/>
      <c r="C52" s="28"/>
      <c r="D52" s="28"/>
      <c r="E52" s="28"/>
      <c r="F52" s="28"/>
      <c r="G52" s="28"/>
      <c r="H52" s="28"/>
      <c r="I52" s="28"/>
    </row>
    <row r="53" spans="1:10" ht="19.5" customHeight="1">
      <c r="B53" s="28"/>
      <c r="C53" s="28"/>
      <c r="D53" s="28"/>
      <c r="E53" s="28"/>
      <c r="F53" s="28"/>
      <c r="G53" s="28"/>
      <c r="H53" s="28"/>
      <c r="I53" s="28"/>
    </row>
    <row r="54" spans="1:10">
      <c r="B54" s="33" t="s">
        <v>38</v>
      </c>
      <c r="C54" s="4"/>
      <c r="D54" s="18"/>
      <c r="E54" s="18"/>
      <c r="F54" s="18"/>
    </row>
    <row r="55" spans="1:10">
      <c r="B55" s="33"/>
      <c r="C55" s="4"/>
      <c r="D55" s="18"/>
      <c r="E55" s="18"/>
      <c r="F55" s="18"/>
    </row>
    <row r="56" spans="1:10">
      <c r="B56" s="34" t="s">
        <v>30</v>
      </c>
      <c r="C56" s="35" t="s">
        <v>32</v>
      </c>
      <c r="D56" s="36"/>
      <c r="E56" s="36"/>
      <c r="F56" s="36"/>
    </row>
    <row r="57" spans="1:10">
      <c r="B57" s="34" t="s">
        <v>31</v>
      </c>
      <c r="C57" s="35" t="s">
        <v>33</v>
      </c>
      <c r="D57" s="36"/>
      <c r="E57" s="36"/>
      <c r="F57" s="36"/>
    </row>
    <row r="58" spans="1:10">
      <c r="B58" s="34"/>
      <c r="C58" s="18"/>
      <c r="D58" s="18"/>
      <c r="E58" s="18"/>
      <c r="F58" s="18"/>
    </row>
    <row r="59" spans="1:10" ht="127.5" customHeight="1" outlineLevel="1">
      <c r="A59" s="31" t="s">
        <v>41</v>
      </c>
      <c r="B59" s="31" t="s">
        <v>82</v>
      </c>
      <c r="C59" s="31" t="s">
        <v>27</v>
      </c>
      <c r="D59" s="31" t="s">
        <v>66</v>
      </c>
      <c r="E59" s="31" t="s">
        <v>42</v>
      </c>
      <c r="F59" s="31" t="s">
        <v>69</v>
      </c>
      <c r="G59" s="31" t="s">
        <v>25</v>
      </c>
      <c r="H59" s="31" t="s">
        <v>43</v>
      </c>
      <c r="I59" s="31" t="s">
        <v>44</v>
      </c>
      <c r="J59" s="31" t="s">
        <v>28</v>
      </c>
    </row>
    <row r="60" spans="1:10" ht="96.75" customHeight="1" outlineLevel="1">
      <c r="A60" s="43">
        <v>1</v>
      </c>
      <c r="B60" s="67" t="s">
        <v>75</v>
      </c>
      <c r="C60" s="44" t="s">
        <v>51</v>
      </c>
      <c r="D60" s="44" t="s">
        <v>83</v>
      </c>
      <c r="E60" s="29" t="str">
        <f>E38</f>
        <v>16.12.2020 в 12-27</v>
      </c>
      <c r="F60" s="45">
        <f>E47</f>
        <v>1393632</v>
      </c>
      <c r="G60" s="57">
        <v>100</v>
      </c>
      <c r="H60" s="47" t="s">
        <v>84</v>
      </c>
      <c r="I60" s="47" t="s">
        <v>45</v>
      </c>
      <c r="J60" s="57" t="s">
        <v>54</v>
      </c>
    </row>
    <row r="61" spans="1:10" ht="22.5" hidden="1" customHeight="1" outlineLevel="2">
      <c r="B61" s="39"/>
      <c r="C61" s="39"/>
      <c r="D61" s="39"/>
      <c r="E61" s="39"/>
      <c r="F61" s="39"/>
      <c r="G61" s="2"/>
      <c r="H61" s="39"/>
      <c r="I61" s="39"/>
    </row>
    <row r="62" spans="1:10" ht="9.75" customHeight="1" collapsed="1">
      <c r="B62" s="4"/>
      <c r="C62" s="13"/>
      <c r="D62" s="4"/>
      <c r="E62" s="13"/>
      <c r="F62" s="18"/>
      <c r="G62" s="13"/>
      <c r="H62" s="13"/>
      <c r="I62" s="13"/>
    </row>
    <row r="63" spans="1:10">
      <c r="B63" s="4" t="s">
        <v>18</v>
      </c>
    </row>
    <row r="64" spans="1:10" ht="17.25" customHeight="1">
      <c r="B64" s="4"/>
    </row>
    <row r="65" spans="2:6" ht="19.5" customHeight="1">
      <c r="B65" s="4" t="s">
        <v>13</v>
      </c>
      <c r="C65" s="10"/>
      <c r="D65" s="49" t="s">
        <v>61</v>
      </c>
      <c r="E65" s="19"/>
      <c r="F65" s="19"/>
    </row>
    <row r="66" spans="2:6">
      <c r="B66" s="4"/>
      <c r="C66" s="11"/>
      <c r="D66" s="6"/>
      <c r="E66" s="19"/>
      <c r="F66" s="19"/>
    </row>
    <row r="67" spans="2:6" ht="17.25" customHeight="1">
      <c r="B67" s="4" t="s">
        <v>15</v>
      </c>
      <c r="C67" s="10"/>
      <c r="D67" s="52" t="s">
        <v>65</v>
      </c>
      <c r="E67" s="19"/>
      <c r="F67" s="19"/>
    </row>
  </sheetData>
  <sheetProtection formatCells="0" formatColumns="0" formatRows="0" insertColumns="0" insertRows="0" insertHyperlinks="0" deleteColumns="0" deleteRows="0" sort="0" autoFilter="0" pivotTables="0"/>
  <mergeCells count="14">
    <mergeCell ref="C34:D34"/>
    <mergeCell ref="C17:G17"/>
    <mergeCell ref="C18:G18"/>
    <mergeCell ref="C19:G19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</mergeCells>
  <conditionalFormatting sqref="C44:I45">
    <cfRule type="cellIs" dxfId="0" priority="2" stopIfTrue="1" operator="equal">
      <formula>100</formula>
    </cfRule>
  </conditionalFormatting>
  <dataValidations count="4">
    <dataValidation type="list" allowBlank="1" showInputMessage="1" showErrorMessage="1" sqref="C56">
      <formula1>"Признать закупку состоявшейся, Признать закупку несостоявшейся"</formula1>
    </dataValidation>
    <dataValidation type="list" allowBlank="1" showInputMessage="1" showErrorMessage="1" sqref="C57">
      <formula1>"Признать победителем закупки следующую заявку:, По итогам рассмотрения отказано в допуске всем участникам закупки, Не подано ни одного ценового предложения"</formula1>
    </dataValidation>
    <dataValidation type="list" allowBlank="1" showInputMessage="1" showErrorMessage="1" sqref="C44:I44">
      <formula1>"Допустить, Отказать в допуске, Без оценки"</formula1>
    </dataValidation>
    <dataValidation type="list" allowBlank="1" showInputMessage="1" showErrorMessage="1" sqref="C45:I45">
      <formula1>$B$46:$B$48</formula1>
    </dataValidation>
  </dataValidations>
  <pageMargins left="0.19685039370078741" right="0.19685039370078741" top="0.27559055118110237" bottom="0.23622047244094491" header="0.15748031496062992" footer="0.19685039370078741"/>
  <pageSetup scale="65" fitToHeight="0" orientation="landscape" r:id="rId1"/>
  <headerFooter alignWithMargins="0"/>
  <rowBreaks count="2" manualBreakCount="2">
    <brk id="35" max="16383" man="1"/>
    <brk id="67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Q15"/>
  <sheetViews>
    <sheetView showRuler="0" zoomScale="70" zoomScaleNormal="70" zoomScaleSheetLayoutView="70" workbookViewId="0">
      <selection activeCell="V11" sqref="V11"/>
    </sheetView>
  </sheetViews>
  <sheetFormatPr defaultRowHeight="15.75"/>
  <cols>
    <col min="1" max="1" width="7.25" style="1" customWidth="1"/>
    <col min="2" max="2" width="12.5" style="1" customWidth="1"/>
    <col min="3" max="3" width="32.75" style="1" customWidth="1"/>
    <col min="4" max="4" width="15.25" style="1" customWidth="1"/>
    <col min="5" max="5" width="8.5" style="1" customWidth="1"/>
    <col min="6" max="6" width="16.25" style="1" customWidth="1"/>
    <col min="7" max="7" width="19.625" style="1" customWidth="1"/>
    <col min="8" max="8" width="12.25" style="1" customWidth="1"/>
    <col min="9" max="12" width="9.625" style="1" customWidth="1"/>
    <col min="13" max="14" width="9.625" style="1" hidden="1" customWidth="1"/>
    <col min="15" max="15" width="25.25" style="1" customWidth="1"/>
    <col min="16" max="16" width="12.625" style="1" customWidth="1"/>
    <col min="17" max="17" width="13.875" style="1" customWidth="1"/>
    <col min="18" max="18" width="9.625" style="1" customWidth="1"/>
    <col min="19" max="16384" width="9" style="1"/>
  </cols>
  <sheetData>
    <row r="2" spans="1:17" ht="37.5" customHeight="1">
      <c r="F2" s="95" t="s">
        <v>91</v>
      </c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17" ht="25.5" customHeight="1">
      <c r="A3" s="86" t="s">
        <v>46</v>
      </c>
      <c r="B3" s="86" t="s">
        <v>47</v>
      </c>
      <c r="C3" s="86" t="s">
        <v>60</v>
      </c>
      <c r="D3" s="86" t="s">
        <v>48</v>
      </c>
      <c r="E3" s="86" t="s">
        <v>49</v>
      </c>
      <c r="F3" s="86" t="s">
        <v>27</v>
      </c>
      <c r="G3" s="86" t="s">
        <v>59</v>
      </c>
      <c r="H3" s="86" t="s">
        <v>85</v>
      </c>
      <c r="I3" s="96" t="s">
        <v>70</v>
      </c>
      <c r="J3" s="97"/>
      <c r="K3" s="97"/>
      <c r="L3" s="97"/>
      <c r="M3" s="97"/>
      <c r="N3" s="98"/>
      <c r="O3" s="86" t="s">
        <v>71</v>
      </c>
      <c r="P3" s="86" t="s">
        <v>55</v>
      </c>
      <c r="Q3" s="86" t="s">
        <v>50</v>
      </c>
    </row>
    <row r="4" spans="1:17" ht="55.5" customHeight="1">
      <c r="A4" s="87"/>
      <c r="B4" s="87"/>
      <c r="C4" s="88"/>
      <c r="D4" s="87"/>
      <c r="E4" s="87"/>
      <c r="F4" s="87"/>
      <c r="G4" s="87"/>
      <c r="H4" s="87">
        <v>14666</v>
      </c>
      <c r="I4" s="99"/>
      <c r="J4" s="100"/>
      <c r="K4" s="100"/>
      <c r="L4" s="100"/>
      <c r="M4" s="100"/>
      <c r="N4" s="101"/>
      <c r="O4" s="87"/>
      <c r="P4" s="87"/>
      <c r="Q4" s="87"/>
    </row>
    <row r="5" spans="1:17" ht="72.75" customHeight="1">
      <c r="A5" s="54">
        <v>1</v>
      </c>
      <c r="B5" s="69" t="s">
        <v>86</v>
      </c>
      <c r="C5" s="59" t="s">
        <v>87</v>
      </c>
      <c r="D5" s="54" t="s">
        <v>88</v>
      </c>
      <c r="E5" s="62" t="s">
        <v>72</v>
      </c>
      <c r="F5" s="56" t="s">
        <v>73</v>
      </c>
      <c r="G5" s="56" t="s">
        <v>45</v>
      </c>
      <c r="H5" s="46">
        <v>120</v>
      </c>
      <c r="I5" s="89" t="s">
        <v>84</v>
      </c>
      <c r="J5" s="90"/>
      <c r="K5" s="90"/>
      <c r="L5" s="91"/>
      <c r="M5" s="57"/>
      <c r="N5" s="57"/>
      <c r="O5" s="45">
        <v>4721.6000000000004</v>
      </c>
      <c r="P5" s="57">
        <v>3</v>
      </c>
      <c r="Q5" s="46">
        <f>O5*H5</f>
        <v>566592</v>
      </c>
    </row>
    <row r="6" spans="1:17" ht="72.75" customHeight="1">
      <c r="A6" s="54">
        <v>2</v>
      </c>
      <c r="B6" s="54" t="s">
        <v>86</v>
      </c>
      <c r="C6" s="67" t="s">
        <v>89</v>
      </c>
      <c r="D6" s="54" t="s">
        <v>88</v>
      </c>
      <c r="E6" s="67" t="s">
        <v>72</v>
      </c>
      <c r="F6" s="66" t="s">
        <v>73</v>
      </c>
      <c r="G6" s="66" t="s">
        <v>45</v>
      </c>
      <c r="H6" s="46">
        <v>600</v>
      </c>
      <c r="I6" s="92"/>
      <c r="J6" s="93"/>
      <c r="K6" s="93"/>
      <c r="L6" s="94"/>
      <c r="M6" s="68"/>
      <c r="N6" s="68"/>
      <c r="O6" s="45">
        <v>1378.4</v>
      </c>
      <c r="P6" s="68">
        <v>3</v>
      </c>
      <c r="Q6" s="46">
        <f>O6*H6</f>
        <v>827040</v>
      </c>
    </row>
    <row r="7" spans="1:17" ht="24.75" customHeight="1">
      <c r="A7" s="83" t="s">
        <v>90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/>
      <c r="Q7" s="63">
        <f>SUM(Q5:Q6)</f>
        <v>1393632</v>
      </c>
    </row>
    <row r="8" spans="1:17" ht="16.5" customHeight="1">
      <c r="A8" s="82"/>
      <c r="B8" s="82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64"/>
    </row>
    <row r="9" spans="1:17" ht="24.7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64"/>
    </row>
    <row r="10" spans="1:17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>
      <c r="A11" s="4" t="s">
        <v>18</v>
      </c>
      <c r="B11" s="5"/>
      <c r="C11" s="5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>
      <c r="A12" s="4"/>
      <c r="B12" s="5"/>
      <c r="C12" s="5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21" customHeight="1">
      <c r="A13" s="4" t="s">
        <v>13</v>
      </c>
      <c r="B13" s="6"/>
      <c r="C13" s="7"/>
      <c r="D13" s="49" t="s">
        <v>61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33.75" customHeight="1">
      <c r="A14" s="4"/>
      <c r="B14" s="8"/>
      <c r="C14" s="6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20.25" customHeight="1">
      <c r="A15" s="4" t="s">
        <v>15</v>
      </c>
      <c r="B15" s="9"/>
      <c r="C15" s="7"/>
      <c r="D15" s="52" t="s">
        <v>65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</sheetData>
  <sheetProtection formatCells="0" formatColumns="0" formatRows="0" insertColumns="0" insertRows="0" insertHyperlinks="0" deleteColumns="0" deleteRows="0" sort="0" autoFilter="0" pivotTables="0"/>
  <mergeCells count="16">
    <mergeCell ref="F2:Q2"/>
    <mergeCell ref="F3:F4"/>
    <mergeCell ref="H3:H4"/>
    <mergeCell ref="O3:O4"/>
    <mergeCell ref="P3:P4"/>
    <mergeCell ref="I3:N4"/>
    <mergeCell ref="A8:B8"/>
    <mergeCell ref="A7:P7"/>
    <mergeCell ref="G3:G4"/>
    <mergeCell ref="Q3:Q4"/>
    <mergeCell ref="A3:A4"/>
    <mergeCell ref="B3:B4"/>
    <mergeCell ref="C3:C4"/>
    <mergeCell ref="D3:D4"/>
    <mergeCell ref="E3:E4"/>
    <mergeCell ref="I5:L6"/>
  </mergeCells>
  <pageMargins left="0.31496062992125984" right="0.19685039370078741" top="0.78740157480314965" bottom="0.31496062992125984" header="0.31496062992125984" footer="0.31496062992125984"/>
  <pageSetup scale="5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Итоговый</vt:lpstr>
      <vt:lpstr>Прил 1</vt:lpstr>
      <vt:lpstr>Итоговый!Область_печати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soldatov_vn</cp:lastModifiedBy>
  <cp:lastPrinted>2020-12-18T11:18:38Z</cp:lastPrinted>
  <dcterms:created xsi:type="dcterms:W3CDTF">2019-02-19T19:08:09Z</dcterms:created>
  <dcterms:modified xsi:type="dcterms:W3CDTF">2020-12-18T11:26:49Z</dcterms:modified>
</cp:coreProperties>
</file>